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24912" windowHeight="11772" activeTab="0"/>
  </bookViews>
  <sheets>
    <sheet name="List1" sheetId="1" r:id="rId1"/>
    <sheet name="List2" sheetId="2" r:id="rId2"/>
    <sheet name="List3" sheetId="3" r:id="rId3"/>
  </sheets>
  <definedNames>
    <definedName name="__CDSG1__">'List1'!$A$8:$J$40</definedName>
    <definedName name="__CDSG2__">'List1'!$A$10:$J$13</definedName>
    <definedName name="__CDSG3__">'List1'!$C$12:$J$12</definedName>
    <definedName name="__CDSNaslov__">'List1'!$A$1:$J$7</definedName>
    <definedName name="__Main__">'List1'!$A$1:$J$61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<sst xmlns="http://schemas.openxmlformats.org/spreadsheetml/2006/main" count="95" uniqueCount="53">
  <si>
    <t>11</t>
  </si>
  <si>
    <t>31</t>
  </si>
  <si>
    <t>43</t>
  </si>
  <si>
    <t>51</t>
  </si>
  <si>
    <t>52</t>
  </si>
  <si>
    <t>61</t>
  </si>
  <si>
    <t>I-2</t>
  </si>
  <si>
    <t>6341</t>
  </si>
  <si>
    <t>6361</t>
  </si>
  <si>
    <t>6413</t>
  </si>
  <si>
    <t>6414</t>
  </si>
  <si>
    <t>6422</t>
  </si>
  <si>
    <t>6526</t>
  </si>
  <si>
    <t>6614</t>
  </si>
  <si>
    <t>6615</t>
  </si>
  <si>
    <t>6631</t>
  </si>
  <si>
    <t>6711</t>
  </si>
  <si>
    <t>6831</t>
  </si>
  <si>
    <t>9221</t>
  </si>
  <si>
    <t>Plan</t>
  </si>
  <si>
    <t>Izvori</t>
  </si>
  <si>
    <t>A100001</t>
  </si>
  <si>
    <t>A100002</t>
  </si>
  <si>
    <t>DONACIJE</t>
  </si>
  <si>
    <t>Rebalans</t>
  </si>
  <si>
    <t>SVEUKUPNO:</t>
  </si>
  <si>
    <t>POMOĆI</t>
  </si>
  <si>
    <t>Ostali prihodi</t>
  </si>
  <si>
    <t>Konto 4. razina</t>
  </si>
  <si>
    <t>VLASTITI PRIHODI</t>
  </si>
  <si>
    <t>REDOVNA DJELATNOST</t>
  </si>
  <si>
    <t>OST. PRIH. ZA POS.NA</t>
  </si>
  <si>
    <t>PROGRAMSKA DJELATNOST</t>
  </si>
  <si>
    <t>IZ PRORAČUNA</t>
  </si>
  <si>
    <t>MUZEJI HRVATSKOG ZAGORJA</t>
  </si>
  <si>
    <t>Višak prihoda</t>
  </si>
  <si>
    <t>Ostali nespomenuti prihodi</t>
  </si>
  <si>
    <t>Prihodi od zateznih kamata</t>
  </si>
  <si>
    <t>Tekuće donacije</t>
  </si>
  <si>
    <t>Prihodi od prodaje proizvoda i robe</t>
  </si>
  <si>
    <t>Aktivnost(int.šifra)</t>
  </si>
  <si>
    <t>Prihodi od zakupa i iznajmljivanja imovine</t>
  </si>
  <si>
    <t>Povećanje/smanjenje plana</t>
  </si>
  <si>
    <t>Prihodi od pruženih usluga</t>
  </si>
  <si>
    <t>Povećanje / smanjene plana u %</t>
  </si>
  <si>
    <t>Tekuće pomoći od izvanproračunskih korisnika</t>
  </si>
  <si>
    <t>Kamate na oročena sredstva i depozite po viđenju</t>
  </si>
  <si>
    <t>Prihodi iz nadležnog proračuna za financiranje rashoda poslovanja</t>
  </si>
  <si>
    <t>Tekuće pomoći proračunskim korisnicima iz proračuna koji im nije nadležan</t>
  </si>
  <si>
    <t xml:space="preserve">Rebalans I prihoda za 2018. </t>
  </si>
  <si>
    <t>OST. PRIH. ZA POS.NAMJENE</t>
  </si>
  <si>
    <t>Verzija plana: P1     Rebalans I prihoda za 2018. Datum: do 18.07.2018.</t>
  </si>
  <si>
    <t>Strana 1.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</si>
</sst>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0" fillId="0" borderId="0" xfId="0" applyNumberFormat="1" applyFont="1" applyAlignment="1">
      <alignment horizontal="right"/>
    </xf>
    <xf numFmtId="0" fontId="53" fillId="33" borderId="0" xfId="0" applyFont="1" applyFill="1" applyBorder="1" applyAlignment="1">
      <alignment/>
    </xf>
    <xf numFmtId="0" fontId="54" fillId="4" borderId="0" xfId="0" applyFont="1" applyFill="1" applyAlignment="1">
      <alignment/>
    </xf>
    <xf numFmtId="0" fontId="54" fillId="34" borderId="0" xfId="0" applyFont="1" applyFill="1" applyBorder="1" applyAlignment="1">
      <alignment vertical="center"/>
    </xf>
    <xf numFmtId="164" fontId="54" fillId="34" borderId="0" xfId="0" applyNumberFormat="1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164" fontId="55" fillId="33" borderId="0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164" fontId="54" fillId="4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34" borderId="10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4" fillId="4" borderId="12" xfId="0" applyFont="1" applyFill="1" applyBorder="1" applyAlignment="1">
      <alignment/>
    </xf>
    <xf numFmtId="0" fontId="59" fillId="0" borderId="0" xfId="0" applyFont="1" applyAlignment="1">
      <alignment horizontal="right"/>
    </xf>
    <xf numFmtId="0" fontId="54" fillId="4" borderId="0" xfId="0" applyFont="1" applyFill="1" applyBorder="1" applyAlignment="1">
      <alignment/>
    </xf>
    <xf numFmtId="164" fontId="55" fillId="35" borderId="0" xfId="0" applyNumberFormat="1" applyFont="1" applyFill="1" applyBorder="1" applyAlignment="1">
      <alignment/>
    </xf>
    <xf numFmtId="164" fontId="55" fillId="34" borderId="0" xfId="0" applyNumberFormat="1" applyFont="1" applyFill="1" applyBorder="1" applyAlignment="1">
      <alignment/>
    </xf>
    <xf numFmtId="164" fontId="55" fillId="36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53" fillId="0" borderId="0" xfId="0" applyFont="1" applyAlignment="1">
      <alignment horizontal="center"/>
    </xf>
    <xf numFmtId="0" fontId="57" fillId="34" borderId="13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horizontal="center" wrapText="1"/>
    </xf>
    <xf numFmtId="0" fontId="58" fillId="34" borderId="16" xfId="0" applyFont="1" applyFill="1" applyBorder="1" applyAlignment="1">
      <alignment horizontal="center"/>
    </xf>
    <xf numFmtId="0" fontId="58" fillId="34" borderId="17" xfId="0" applyFont="1" applyFill="1" applyBorder="1" applyAlignment="1">
      <alignment horizontal="center"/>
    </xf>
    <xf numFmtId="0" fontId="58" fillId="34" borderId="18" xfId="0" applyFont="1" applyFill="1" applyBorder="1" applyAlignment="1">
      <alignment horizontal="center"/>
    </xf>
    <xf numFmtId="0" fontId="61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I62" sqref="I62"/>
    </sheetView>
  </sheetViews>
  <sheetFormatPr defaultColWidth="9.140625" defaultRowHeight="15"/>
  <cols>
    <col min="1" max="1" width="12.00390625" style="0" customWidth="1"/>
    <col min="2" max="4" width="6.7109375" style="0" customWidth="1"/>
    <col min="6" max="6" width="23.8515625" style="0" customWidth="1"/>
    <col min="7" max="9" width="23.7109375" style="0" customWidth="1"/>
    <col min="10" max="10" width="13.140625" style="0" customWidth="1"/>
  </cols>
  <sheetData>
    <row r="1" ht="14.25">
      <c r="J1" s="24" t="s">
        <v>6</v>
      </c>
    </row>
    <row r="2" spans="1:10" ht="17.25">
      <c r="A2" s="14" t="s">
        <v>34</v>
      </c>
      <c r="B2" s="3"/>
      <c r="C2" s="3"/>
      <c r="D2" s="3"/>
      <c r="E2" s="3"/>
      <c r="F2" s="3"/>
      <c r="G2" s="3"/>
      <c r="H2" s="3"/>
      <c r="I2" s="3"/>
      <c r="J2" s="15"/>
    </row>
    <row r="3" spans="1:10" ht="20.2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0.25" customHeight="1">
      <c r="A4" s="30" t="s">
        <v>49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4.25">
      <c r="A5" s="29" t="s">
        <v>51</v>
      </c>
      <c r="B5" s="2"/>
      <c r="C5" s="2"/>
      <c r="D5" s="2"/>
      <c r="E5" s="2"/>
      <c r="F5" s="2"/>
      <c r="G5" s="2"/>
      <c r="H5" s="2"/>
      <c r="I5" s="2"/>
      <c r="J5" s="37" t="s">
        <v>52</v>
      </c>
    </row>
    <row r="6" spans="1:10" ht="51.75" customHeight="1">
      <c r="A6" s="16" t="s">
        <v>40</v>
      </c>
      <c r="B6" s="31" t="s">
        <v>20</v>
      </c>
      <c r="C6" s="32"/>
      <c r="D6" s="33"/>
      <c r="E6" s="16" t="s">
        <v>28</v>
      </c>
      <c r="F6" s="16" t="str">
        <f>CONCATENATE("Naziv ",,E6)</f>
        <v>Naziv Konto 4. razina</v>
      </c>
      <c r="G6" s="17" t="s">
        <v>19</v>
      </c>
      <c r="H6" s="17" t="s">
        <v>24</v>
      </c>
      <c r="I6" s="16" t="s">
        <v>42</v>
      </c>
      <c r="J6" s="16" t="s">
        <v>44</v>
      </c>
    </row>
    <row r="7" spans="1:10" ht="15.75" customHeight="1">
      <c r="A7" s="19">
        <v>1</v>
      </c>
      <c r="B7" s="34">
        <v>2</v>
      </c>
      <c r="C7" s="35"/>
      <c r="D7" s="36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23.25" customHeight="1">
      <c r="A8" s="20" t="s">
        <v>21</v>
      </c>
      <c r="B8" s="20" t="s">
        <v>30</v>
      </c>
      <c r="C8" s="10"/>
      <c r="D8" s="10"/>
      <c r="E8" s="10"/>
      <c r="F8" s="10"/>
      <c r="G8" s="11">
        <f>SUBTOTAL(9,G9:G40)</f>
        <v>14335750</v>
      </c>
      <c r="H8" s="11">
        <f>SUBTOTAL(9,H9:H40)</f>
        <v>12523100</v>
      </c>
      <c r="I8" s="11">
        <f>H8-G8</f>
        <v>-1812650</v>
      </c>
      <c r="J8" s="11">
        <f>IF(G8&lt;&gt;0,(H8*100/G8)-100,0)</f>
        <v>-12.644263467206116</v>
      </c>
    </row>
    <row r="9" spans="1:10" ht="30" customHeight="1" hidden="1">
      <c r="A9" s="21"/>
      <c r="B9" s="21"/>
      <c r="C9" s="6"/>
      <c r="D9" s="6"/>
      <c r="E9" s="6"/>
      <c r="F9" s="6"/>
      <c r="G9" s="12"/>
      <c r="H9" s="12"/>
      <c r="I9" s="12"/>
      <c r="J9" s="11">
        <f>IF(G9&lt;&gt;0,H9/G9,100)</f>
        <v>100</v>
      </c>
    </row>
    <row r="10" spans="1:10" ht="23.25" customHeight="1">
      <c r="A10" s="22"/>
      <c r="B10" s="23" t="s">
        <v>0</v>
      </c>
      <c r="C10" s="23" t="s">
        <v>33</v>
      </c>
      <c r="D10" s="25"/>
      <c r="E10" s="7"/>
      <c r="F10" s="7"/>
      <c r="G10" s="13">
        <f>SUBTOTAL(9,G11:G13)</f>
        <v>8559000</v>
      </c>
      <c r="H10" s="13">
        <f>SUBTOTAL(9,H11:H13)</f>
        <v>6882750</v>
      </c>
      <c r="I10" s="13">
        <f>H10-G10</f>
        <v>-1676250</v>
      </c>
      <c r="J10" s="28">
        <f>IF(G10&lt;&gt;0,(H10*100/G10)-100,0)</f>
        <v>-19.58464773922188</v>
      </c>
    </row>
    <row r="11" spans="1:10" ht="30" customHeight="1" hidden="1">
      <c r="A11" s="22"/>
      <c r="B11" s="23"/>
      <c r="C11" s="25"/>
      <c r="D11" s="25"/>
      <c r="E11" s="7"/>
      <c r="F11" s="7"/>
      <c r="G11" s="13"/>
      <c r="H11" s="13"/>
      <c r="I11" s="13"/>
      <c r="J11" s="11">
        <f>IF(G11&lt;&gt;0,H11/G11,100)</f>
        <v>100</v>
      </c>
    </row>
    <row r="12" spans="3:10" ht="18.75">
      <c r="C12" s="1" t="s">
        <v>21</v>
      </c>
      <c r="D12" s="1" t="s">
        <v>0</v>
      </c>
      <c r="E12" s="1" t="s">
        <v>16</v>
      </c>
      <c r="F12" s="1" t="s">
        <v>47</v>
      </c>
      <c r="G12" s="5">
        <v>8559000</v>
      </c>
      <c r="H12" s="5">
        <v>6882750</v>
      </c>
      <c r="I12" s="5">
        <f>H12-G12</f>
        <v>-1676250</v>
      </c>
      <c r="J12" s="26">
        <f>IF(G12&lt;&gt;0,(H12*100/G12)-100,0)</f>
        <v>-19.58464773922188</v>
      </c>
    </row>
    <row r="13" spans="1:10" ht="19.5" customHeight="1" hidden="1">
      <c r="A13" s="2"/>
      <c r="B13" s="2"/>
      <c r="C13" s="2"/>
      <c r="D13" s="2"/>
      <c r="E13" s="2"/>
      <c r="F13" s="2"/>
      <c r="G13" s="4"/>
      <c r="H13" s="4"/>
      <c r="I13" s="4"/>
      <c r="J13" s="11">
        <f>IF(G13&lt;&gt;0,H13/G13,100)</f>
        <v>100</v>
      </c>
    </row>
    <row r="14" spans="1:10" ht="23.25" customHeight="1">
      <c r="A14" s="22"/>
      <c r="B14" s="23" t="s">
        <v>1</v>
      </c>
      <c r="C14" s="23" t="s">
        <v>29</v>
      </c>
      <c r="D14" s="25"/>
      <c r="E14" s="7"/>
      <c r="F14" s="7"/>
      <c r="G14" s="13">
        <f>SUBTOTAL(9,G15:G22)</f>
        <v>1778750</v>
      </c>
      <c r="H14" s="13">
        <f>SUBTOTAL(9,H15:H22)</f>
        <v>1478850</v>
      </c>
      <c r="I14" s="13">
        <f>H14-G14</f>
        <v>-299900</v>
      </c>
      <c r="J14" s="28">
        <f>IF(G14&lt;&gt;0,(H14*100/G14)-100,0)</f>
        <v>-16.86015460295151</v>
      </c>
    </row>
    <row r="15" spans="1:10" ht="30" customHeight="1" hidden="1">
      <c r="A15" s="22"/>
      <c r="B15" s="23"/>
      <c r="C15" s="25"/>
      <c r="D15" s="25"/>
      <c r="E15" s="7"/>
      <c r="F15" s="7"/>
      <c r="G15" s="13"/>
      <c r="H15" s="13"/>
      <c r="I15" s="13"/>
      <c r="J15" s="11">
        <f>IF(G15&lt;&gt;0,H15/G15,100)</f>
        <v>100</v>
      </c>
    </row>
    <row r="16" spans="3:10" ht="18.75">
      <c r="C16" s="1" t="s">
        <v>21</v>
      </c>
      <c r="D16" s="1" t="s">
        <v>1</v>
      </c>
      <c r="E16" s="1" t="s">
        <v>9</v>
      </c>
      <c r="F16" s="1" t="s">
        <v>46</v>
      </c>
      <c r="G16" s="5">
        <v>2000</v>
      </c>
      <c r="H16" s="5">
        <v>2000</v>
      </c>
      <c r="I16" s="5">
        <f aca="true" t="shared" si="0" ref="I16:I21">H16-G16</f>
        <v>0</v>
      </c>
      <c r="J16" s="26">
        <f aca="true" t="shared" si="1" ref="J16:J21">IF(G16&lt;&gt;0,(H16*100/G16)-100,0)</f>
        <v>0</v>
      </c>
    </row>
    <row r="17" spans="3:10" ht="18.75">
      <c r="C17" s="1" t="s">
        <v>21</v>
      </c>
      <c r="D17" s="1" t="s">
        <v>1</v>
      </c>
      <c r="E17" s="1" t="s">
        <v>10</v>
      </c>
      <c r="F17" s="1" t="s">
        <v>37</v>
      </c>
      <c r="G17" s="5">
        <v>1000</v>
      </c>
      <c r="H17" s="5">
        <v>1000</v>
      </c>
      <c r="I17" s="5">
        <f t="shared" si="0"/>
        <v>0</v>
      </c>
      <c r="J17" s="26">
        <f t="shared" si="1"/>
        <v>0</v>
      </c>
    </row>
    <row r="18" spans="3:10" ht="18.75">
      <c r="C18" s="1" t="s">
        <v>21</v>
      </c>
      <c r="D18" s="1" t="s">
        <v>1</v>
      </c>
      <c r="E18" s="1" t="s">
        <v>11</v>
      </c>
      <c r="F18" s="1" t="s">
        <v>41</v>
      </c>
      <c r="G18" s="5">
        <v>50000</v>
      </c>
      <c r="H18" s="5">
        <v>50000</v>
      </c>
      <c r="I18" s="5">
        <f t="shared" si="0"/>
        <v>0</v>
      </c>
      <c r="J18" s="26">
        <f t="shared" si="1"/>
        <v>0</v>
      </c>
    </row>
    <row r="19" spans="3:10" ht="18.75">
      <c r="C19" s="1" t="s">
        <v>21</v>
      </c>
      <c r="D19" s="1" t="s">
        <v>1</v>
      </c>
      <c r="E19" s="1" t="s">
        <v>13</v>
      </c>
      <c r="F19" s="1" t="s">
        <v>39</v>
      </c>
      <c r="G19" s="5">
        <v>965000</v>
      </c>
      <c r="H19" s="5">
        <v>745500</v>
      </c>
      <c r="I19" s="5">
        <f t="shared" si="0"/>
        <v>-219500</v>
      </c>
      <c r="J19" s="26">
        <f t="shared" si="1"/>
        <v>-22.74611398963731</v>
      </c>
    </row>
    <row r="20" spans="3:10" ht="18.75">
      <c r="C20" s="1" t="s">
        <v>21</v>
      </c>
      <c r="D20" s="1" t="s">
        <v>1</v>
      </c>
      <c r="E20" s="1" t="s">
        <v>14</v>
      </c>
      <c r="F20" s="1" t="s">
        <v>43</v>
      </c>
      <c r="G20" s="5">
        <v>750000</v>
      </c>
      <c r="H20" s="5">
        <v>669600</v>
      </c>
      <c r="I20" s="5">
        <f t="shared" si="0"/>
        <v>-80400</v>
      </c>
      <c r="J20" s="26">
        <f t="shared" si="1"/>
        <v>-10.719999999999999</v>
      </c>
    </row>
    <row r="21" spans="3:10" ht="18.75">
      <c r="C21" s="1" t="s">
        <v>21</v>
      </c>
      <c r="D21" s="1" t="s">
        <v>1</v>
      </c>
      <c r="E21" s="1" t="s">
        <v>17</v>
      </c>
      <c r="F21" s="1" t="s">
        <v>27</v>
      </c>
      <c r="G21" s="5">
        <v>10750</v>
      </c>
      <c r="H21" s="5">
        <v>10750</v>
      </c>
      <c r="I21" s="5">
        <f t="shared" si="0"/>
        <v>0</v>
      </c>
      <c r="J21" s="26">
        <f t="shared" si="1"/>
        <v>0</v>
      </c>
    </row>
    <row r="22" spans="1:10" ht="19.5" customHeight="1" hidden="1">
      <c r="A22" s="2"/>
      <c r="B22" s="2"/>
      <c r="C22" s="2"/>
      <c r="D22" s="2"/>
      <c r="E22" s="2"/>
      <c r="F22" s="2"/>
      <c r="G22" s="4"/>
      <c r="H22" s="4"/>
      <c r="I22" s="4"/>
      <c r="J22" s="11">
        <f>IF(G22&lt;&gt;0,H22/G22,100)</f>
        <v>100</v>
      </c>
    </row>
    <row r="23" spans="1:10" ht="23.25" customHeight="1">
      <c r="A23" s="22"/>
      <c r="B23" s="23" t="s">
        <v>2</v>
      </c>
      <c r="C23" s="23" t="s">
        <v>50</v>
      </c>
      <c r="D23" s="25"/>
      <c r="E23" s="7"/>
      <c r="F23" s="7"/>
      <c r="G23" s="13">
        <f>SUBTOTAL(9,G24:G26)</f>
        <v>3550000</v>
      </c>
      <c r="H23" s="13">
        <f>SUBTOTAL(9,H24:H26)</f>
        <v>3824500</v>
      </c>
      <c r="I23" s="13">
        <f>H23-G23</f>
        <v>274500</v>
      </c>
      <c r="J23" s="28">
        <f>IF(G23&lt;&gt;0,(H23*100/G23)-100,0)</f>
        <v>7.732394366197184</v>
      </c>
    </row>
    <row r="24" spans="1:10" ht="30" customHeight="1" hidden="1">
      <c r="A24" s="22"/>
      <c r="B24" s="23"/>
      <c r="C24" s="25"/>
      <c r="D24" s="25"/>
      <c r="E24" s="7"/>
      <c r="F24" s="7"/>
      <c r="G24" s="13"/>
      <c r="H24" s="13"/>
      <c r="I24" s="13"/>
      <c r="J24" s="11">
        <f>IF(G24&lt;&gt;0,H24/G24,100)</f>
        <v>100</v>
      </c>
    </row>
    <row r="25" spans="3:10" ht="18.75">
      <c r="C25" s="1" t="s">
        <v>21</v>
      </c>
      <c r="D25" s="1" t="s">
        <v>2</v>
      </c>
      <c r="E25" s="1" t="s">
        <v>12</v>
      </c>
      <c r="F25" s="1" t="s">
        <v>36</v>
      </c>
      <c r="G25" s="5">
        <v>3550000</v>
      </c>
      <c r="H25" s="5">
        <v>3824500</v>
      </c>
      <c r="I25" s="5">
        <f>H25-G25</f>
        <v>274500</v>
      </c>
      <c r="J25" s="26">
        <f>IF(G25&lt;&gt;0,(H25*100/G25)-100,0)</f>
        <v>7.732394366197184</v>
      </c>
    </row>
    <row r="26" spans="1:10" ht="19.5" customHeight="1" hidden="1">
      <c r="A26" s="2"/>
      <c r="B26" s="2"/>
      <c r="C26" s="2"/>
      <c r="D26" s="2"/>
      <c r="E26" s="2"/>
      <c r="F26" s="2"/>
      <c r="G26" s="4"/>
      <c r="H26" s="4"/>
      <c r="I26" s="4"/>
      <c r="J26" s="11">
        <f>IF(G26&lt;&gt;0,H26/G26,100)</f>
        <v>100</v>
      </c>
    </row>
    <row r="27" spans="1:10" ht="23.25" customHeight="1">
      <c r="A27" s="22"/>
      <c r="B27" s="23" t="s">
        <v>3</v>
      </c>
      <c r="C27" s="23" t="s">
        <v>26</v>
      </c>
      <c r="D27" s="25"/>
      <c r="E27" s="7"/>
      <c r="F27" s="7"/>
      <c r="G27" s="13">
        <f>SUBTOTAL(9,G28:G31)</f>
        <v>428000</v>
      </c>
      <c r="H27" s="13">
        <f>SUBTOTAL(9,H28:H31)</f>
        <v>0</v>
      </c>
      <c r="I27" s="13">
        <f>H27-G27</f>
        <v>-428000</v>
      </c>
      <c r="J27" s="28">
        <f>IF(G27&lt;&gt;0,(H27*100/G27)-100,0)</f>
        <v>-100</v>
      </c>
    </row>
    <row r="28" spans="1:10" ht="30" customHeight="1" hidden="1">
      <c r="A28" s="22"/>
      <c r="B28" s="23"/>
      <c r="C28" s="25"/>
      <c r="D28" s="25"/>
      <c r="E28" s="7"/>
      <c r="F28" s="7"/>
      <c r="G28" s="13"/>
      <c r="H28" s="13"/>
      <c r="I28" s="13"/>
      <c r="J28" s="11">
        <f>IF(G28&lt;&gt;0,H28/G28,100)</f>
        <v>100</v>
      </c>
    </row>
    <row r="29" spans="3:10" ht="18.75">
      <c r="C29" s="1" t="s">
        <v>21</v>
      </c>
      <c r="D29" s="1" t="s">
        <v>3</v>
      </c>
      <c r="E29" s="1" t="s">
        <v>7</v>
      </c>
      <c r="F29" s="1" t="s">
        <v>45</v>
      </c>
      <c r="G29" s="5">
        <v>320000</v>
      </c>
      <c r="H29" s="5"/>
      <c r="I29" s="5">
        <f>H29-G29</f>
        <v>-320000</v>
      </c>
      <c r="J29" s="26">
        <f>IF(G29&lt;&gt;0,(H29*100/G29)-100,0)</f>
        <v>-100</v>
      </c>
    </row>
    <row r="30" spans="3:10" ht="18.75">
      <c r="C30" s="1" t="s">
        <v>21</v>
      </c>
      <c r="D30" s="1" t="s">
        <v>3</v>
      </c>
      <c r="E30" s="1" t="s">
        <v>8</v>
      </c>
      <c r="F30" s="1" t="s">
        <v>48</v>
      </c>
      <c r="G30" s="5">
        <v>108000</v>
      </c>
      <c r="H30" s="5"/>
      <c r="I30" s="5">
        <f>H30-G30</f>
        <v>-108000</v>
      </c>
      <c r="J30" s="26">
        <f>IF(G30&lt;&gt;0,(H30*100/G30)-100,0)</f>
        <v>-100</v>
      </c>
    </row>
    <row r="31" spans="1:10" ht="19.5" customHeight="1" hidden="1">
      <c r="A31" s="2"/>
      <c r="B31" s="2"/>
      <c r="C31" s="2"/>
      <c r="D31" s="2"/>
      <c r="E31" s="2"/>
      <c r="F31" s="2"/>
      <c r="G31" s="4"/>
      <c r="H31" s="4"/>
      <c r="I31" s="4"/>
      <c r="J31" s="11">
        <f>IF(G31&lt;&gt;0,H31/G31,100)</f>
        <v>100</v>
      </c>
    </row>
    <row r="32" spans="1:10" ht="23.25" customHeight="1">
      <c r="A32" s="22"/>
      <c r="B32" s="23" t="s">
        <v>4</v>
      </c>
      <c r="C32" s="23" t="s">
        <v>26</v>
      </c>
      <c r="D32" s="25"/>
      <c r="E32" s="7"/>
      <c r="F32" s="7"/>
      <c r="G32" s="13">
        <f>SUBTOTAL(9,G33:G35)</f>
        <v>0</v>
      </c>
      <c r="H32" s="13">
        <f>SUBTOTAL(9,H33:H35)</f>
        <v>317000</v>
      </c>
      <c r="I32" s="13">
        <f>H32-G32</f>
        <v>317000</v>
      </c>
      <c r="J32" s="28">
        <f>IF(G32&lt;&gt;0,(H32*100/G32)-100,0)</f>
        <v>0</v>
      </c>
    </row>
    <row r="33" spans="1:10" ht="30" customHeight="1" hidden="1">
      <c r="A33" s="22"/>
      <c r="B33" s="23"/>
      <c r="C33" s="25"/>
      <c r="D33" s="25"/>
      <c r="E33" s="7"/>
      <c r="F33" s="7"/>
      <c r="G33" s="13"/>
      <c r="H33" s="13"/>
      <c r="I33" s="13"/>
      <c r="J33" s="11">
        <f>IF(G33&lt;&gt;0,H33/G33,100)</f>
        <v>100</v>
      </c>
    </row>
    <row r="34" spans="3:10" ht="18.75">
      <c r="C34" s="1" t="s">
        <v>21</v>
      </c>
      <c r="D34" s="1" t="s">
        <v>4</v>
      </c>
      <c r="E34" s="1" t="s">
        <v>7</v>
      </c>
      <c r="F34" s="1" t="s">
        <v>45</v>
      </c>
      <c r="G34" s="5">
        <v>0</v>
      </c>
      <c r="H34" s="5">
        <v>317000</v>
      </c>
      <c r="I34" s="5">
        <f>H34-G34</f>
        <v>317000</v>
      </c>
      <c r="J34" s="26">
        <f>IF(G34&lt;&gt;0,(H34*100/G34)-100,0)</f>
        <v>0</v>
      </c>
    </row>
    <row r="35" spans="1:10" ht="19.5" customHeight="1" hidden="1">
      <c r="A35" s="2"/>
      <c r="B35" s="2"/>
      <c r="C35" s="2"/>
      <c r="D35" s="2"/>
      <c r="E35" s="2"/>
      <c r="F35" s="2"/>
      <c r="G35" s="4"/>
      <c r="H35" s="4"/>
      <c r="I35" s="4"/>
      <c r="J35" s="11">
        <f>IF(G35&lt;&gt;0,H35/G35,100)</f>
        <v>100</v>
      </c>
    </row>
    <row r="36" spans="1:10" ht="23.25" customHeight="1">
      <c r="A36" s="22"/>
      <c r="B36" s="23" t="s">
        <v>5</v>
      </c>
      <c r="C36" s="23" t="s">
        <v>23</v>
      </c>
      <c r="D36" s="25"/>
      <c r="E36" s="7"/>
      <c r="F36" s="7"/>
      <c r="G36" s="13">
        <f>SUBTOTAL(9,G37:G39)</f>
        <v>20000</v>
      </c>
      <c r="H36" s="13">
        <f>SUBTOTAL(9,H37:H39)</f>
        <v>20000</v>
      </c>
      <c r="I36" s="13">
        <f>H36-G36</f>
        <v>0</v>
      </c>
      <c r="J36" s="28">
        <f>IF(G36&lt;&gt;0,(H36*100/G36)-100,0)</f>
        <v>0</v>
      </c>
    </row>
    <row r="37" spans="1:10" ht="30" customHeight="1" hidden="1">
      <c r="A37" s="22"/>
      <c r="B37" s="23"/>
      <c r="C37" s="25"/>
      <c r="D37" s="25"/>
      <c r="E37" s="7"/>
      <c r="F37" s="7"/>
      <c r="G37" s="13"/>
      <c r="H37" s="13"/>
      <c r="I37" s="13"/>
      <c r="J37" s="11">
        <f>IF(G37&lt;&gt;0,H37/G37,100)</f>
        <v>100</v>
      </c>
    </row>
    <row r="38" spans="3:10" ht="18.75">
      <c r="C38" s="1" t="s">
        <v>21</v>
      </c>
      <c r="D38" s="1" t="s">
        <v>5</v>
      </c>
      <c r="E38" s="1" t="s">
        <v>15</v>
      </c>
      <c r="F38" s="1" t="s">
        <v>38</v>
      </c>
      <c r="G38" s="5">
        <v>20000</v>
      </c>
      <c r="H38" s="5">
        <v>20000</v>
      </c>
      <c r="I38" s="5">
        <f>H38-G38</f>
        <v>0</v>
      </c>
      <c r="J38" s="26">
        <f>IF(G38&lt;&gt;0,(H38*100/G38)-100,0)</f>
        <v>0</v>
      </c>
    </row>
    <row r="39" spans="1:10" ht="19.5" customHeight="1" hidden="1">
      <c r="A39" s="2"/>
      <c r="B39" s="2"/>
      <c r="C39" s="2"/>
      <c r="D39" s="2"/>
      <c r="E39" s="2"/>
      <c r="F39" s="2"/>
      <c r="G39" s="4"/>
      <c r="H39" s="4"/>
      <c r="I39" s="4"/>
      <c r="J39" s="11">
        <f>IF(G39&lt;&gt;0,H39/G39,100)</f>
        <v>100</v>
      </c>
    </row>
    <row r="40" spans="1:10" ht="18.75" hidden="1">
      <c r="A40" s="2"/>
      <c r="B40" s="2"/>
      <c r="C40" s="2"/>
      <c r="D40" s="2"/>
      <c r="E40" s="2"/>
      <c r="F40" s="2"/>
      <c r="G40" s="4"/>
      <c r="H40" s="4"/>
      <c r="I40" s="4"/>
      <c r="J40" s="11">
        <f>IF(G40&lt;&gt;0,H40/G40,100)</f>
        <v>100</v>
      </c>
    </row>
    <row r="41" spans="1:10" ht="23.25" customHeight="1">
      <c r="A41" s="20" t="s">
        <v>22</v>
      </c>
      <c r="B41" s="20" t="s">
        <v>32</v>
      </c>
      <c r="C41" s="10"/>
      <c r="D41" s="10"/>
      <c r="E41" s="10"/>
      <c r="F41" s="10"/>
      <c r="G41" s="11">
        <f>SUBTOTAL(9,G42:G55)</f>
        <v>0</v>
      </c>
      <c r="H41" s="11">
        <f>SUBTOTAL(9,H42:H55)</f>
        <v>1598189</v>
      </c>
      <c r="I41" s="11">
        <f>H41-G41</f>
        <v>1598189</v>
      </c>
      <c r="J41" s="11">
        <f>IF(G41&lt;&gt;0,(H41*100/G41)-100,0)</f>
        <v>0</v>
      </c>
    </row>
    <row r="42" spans="1:10" ht="30" customHeight="1" hidden="1">
      <c r="A42" s="21"/>
      <c r="B42" s="21"/>
      <c r="C42" s="6"/>
      <c r="D42" s="6"/>
      <c r="E42" s="6"/>
      <c r="F42" s="6"/>
      <c r="G42" s="12"/>
      <c r="H42" s="12"/>
      <c r="I42" s="12"/>
      <c r="J42" s="11">
        <f>IF(G42&lt;&gt;0,H42/G42,100)</f>
        <v>100</v>
      </c>
    </row>
    <row r="43" spans="1:10" ht="23.25" customHeight="1">
      <c r="A43" s="22"/>
      <c r="B43" s="23" t="s">
        <v>0</v>
      </c>
      <c r="C43" s="23" t="s">
        <v>33</v>
      </c>
      <c r="D43" s="25"/>
      <c r="E43" s="7"/>
      <c r="F43" s="7"/>
      <c r="G43" s="13">
        <f>SUBTOTAL(9,G44:G46)</f>
        <v>0</v>
      </c>
      <c r="H43" s="13">
        <f>SUBTOTAL(9,H44:H46)</f>
        <v>1445500</v>
      </c>
      <c r="I43" s="13">
        <f>H43-G43</f>
        <v>1445500</v>
      </c>
      <c r="J43" s="28">
        <f>IF(G43&lt;&gt;0,(H43*100/G43)-100,0)</f>
        <v>0</v>
      </c>
    </row>
    <row r="44" spans="1:10" ht="30" customHeight="1" hidden="1">
      <c r="A44" s="22"/>
      <c r="B44" s="23"/>
      <c r="C44" s="25"/>
      <c r="D44" s="25"/>
      <c r="E44" s="7"/>
      <c r="F44" s="7"/>
      <c r="G44" s="13"/>
      <c r="H44" s="13"/>
      <c r="I44" s="13"/>
      <c r="J44" s="11">
        <f>IF(G44&lt;&gt;0,H44/G44,100)</f>
        <v>100</v>
      </c>
    </row>
    <row r="45" spans="3:10" ht="18.75">
      <c r="C45" s="1" t="s">
        <v>22</v>
      </c>
      <c r="D45" s="1" t="s">
        <v>0</v>
      </c>
      <c r="E45" s="1" t="s">
        <v>16</v>
      </c>
      <c r="F45" s="1" t="s">
        <v>47</v>
      </c>
      <c r="G45" s="5">
        <v>0</v>
      </c>
      <c r="H45" s="5">
        <v>1445500</v>
      </c>
      <c r="I45" s="5">
        <f>H45-G45</f>
        <v>1445500</v>
      </c>
      <c r="J45" s="26">
        <f>IF(G45&lt;&gt;0,(H45*100/G45)-100,0)</f>
        <v>0</v>
      </c>
    </row>
    <row r="46" spans="1:10" ht="19.5" customHeight="1" hidden="1">
      <c r="A46" s="2"/>
      <c r="B46" s="2"/>
      <c r="C46" s="2"/>
      <c r="D46" s="2"/>
      <c r="E46" s="2"/>
      <c r="F46" s="2"/>
      <c r="G46" s="4"/>
      <c r="H46" s="4"/>
      <c r="I46" s="4"/>
      <c r="J46" s="11">
        <f>IF(G46&lt;&gt;0,H46/G46,100)</f>
        <v>100</v>
      </c>
    </row>
    <row r="47" spans="1:10" ht="23.25" customHeight="1">
      <c r="A47" s="22"/>
      <c r="B47" s="23" t="s">
        <v>2</v>
      </c>
      <c r="C47" s="23" t="s">
        <v>31</v>
      </c>
      <c r="D47" s="25"/>
      <c r="E47" s="7"/>
      <c r="F47" s="7"/>
      <c r="G47" s="13">
        <f>SUBTOTAL(9,G48:G50)</f>
        <v>0</v>
      </c>
      <c r="H47" s="13">
        <f>SUBTOTAL(9,H48:H50)</f>
        <v>41689</v>
      </c>
      <c r="I47" s="13">
        <f>H47-G47</f>
        <v>41689</v>
      </c>
      <c r="J47" s="28">
        <f>IF(G47&lt;&gt;0,(H47*100/G47)-100,0)</f>
        <v>0</v>
      </c>
    </row>
    <row r="48" spans="1:10" ht="30" customHeight="1" hidden="1">
      <c r="A48" s="22"/>
      <c r="B48" s="23"/>
      <c r="C48" s="25"/>
      <c r="D48" s="25"/>
      <c r="E48" s="7"/>
      <c r="F48" s="7"/>
      <c r="G48" s="13"/>
      <c r="H48" s="13"/>
      <c r="I48" s="13"/>
      <c r="J48" s="11">
        <f>IF(G48&lt;&gt;0,H48/G48,100)</f>
        <v>100</v>
      </c>
    </row>
    <row r="49" spans="3:10" ht="18.75">
      <c r="C49" s="1" t="s">
        <v>22</v>
      </c>
      <c r="D49" s="1" t="s">
        <v>2</v>
      </c>
      <c r="E49" s="1" t="s">
        <v>18</v>
      </c>
      <c r="F49" s="1" t="s">
        <v>35</v>
      </c>
      <c r="G49" s="5">
        <v>0</v>
      </c>
      <c r="H49" s="5">
        <v>41689</v>
      </c>
      <c r="I49" s="5">
        <f>H49-G49</f>
        <v>41689</v>
      </c>
      <c r="J49" s="26">
        <f>IF(G49&lt;&gt;0,(H49*100/G49)-100,0)</f>
        <v>0</v>
      </c>
    </row>
    <row r="50" spans="1:10" ht="19.5" customHeight="1" hidden="1">
      <c r="A50" s="2"/>
      <c r="B50" s="2"/>
      <c r="C50" s="2"/>
      <c r="D50" s="2"/>
      <c r="E50" s="2"/>
      <c r="F50" s="2"/>
      <c r="G50" s="4"/>
      <c r="H50" s="4"/>
      <c r="I50" s="4"/>
      <c r="J50" s="11">
        <f>IF(G50&lt;&gt;0,H50/G50,100)</f>
        <v>100</v>
      </c>
    </row>
    <row r="51" spans="1:10" ht="23.25" customHeight="1">
      <c r="A51" s="22"/>
      <c r="B51" s="23" t="s">
        <v>4</v>
      </c>
      <c r="C51" s="23" t="s">
        <v>26</v>
      </c>
      <c r="D51" s="25"/>
      <c r="E51" s="7"/>
      <c r="F51" s="7"/>
      <c r="G51" s="13">
        <f>SUBTOTAL(9,G52:G54)</f>
        <v>0</v>
      </c>
      <c r="H51" s="13">
        <f>SUBTOTAL(9,H52:H54)</f>
        <v>111000</v>
      </c>
      <c r="I51" s="13">
        <f>H51-G51</f>
        <v>111000</v>
      </c>
      <c r="J51" s="28">
        <f>IF(G51&lt;&gt;0,(H51*100/G51)-100,0)</f>
        <v>0</v>
      </c>
    </row>
    <row r="52" spans="1:10" ht="30" customHeight="1" hidden="1">
      <c r="A52" s="22"/>
      <c r="B52" s="23"/>
      <c r="C52" s="25"/>
      <c r="D52" s="25"/>
      <c r="E52" s="7"/>
      <c r="F52" s="7"/>
      <c r="G52" s="13"/>
      <c r="H52" s="13"/>
      <c r="I52" s="13"/>
      <c r="J52" s="11">
        <f>IF(G52&lt;&gt;0,H52/G52,100)</f>
        <v>100</v>
      </c>
    </row>
    <row r="53" spans="3:10" ht="18.75">
      <c r="C53" s="1" t="s">
        <v>22</v>
      </c>
      <c r="D53" s="1" t="s">
        <v>4</v>
      </c>
      <c r="E53" s="1" t="s">
        <v>7</v>
      </c>
      <c r="F53" s="1" t="s">
        <v>45</v>
      </c>
      <c r="G53" s="5">
        <v>0</v>
      </c>
      <c r="H53" s="5">
        <v>111000</v>
      </c>
      <c r="I53" s="5">
        <f>H53-G53</f>
        <v>111000</v>
      </c>
      <c r="J53" s="26">
        <f>IF(G53&lt;&gt;0,(H53*100/G53)-100,0)</f>
        <v>0</v>
      </c>
    </row>
    <row r="54" spans="1:10" ht="19.5" customHeight="1" hidden="1">
      <c r="A54" s="2"/>
      <c r="B54" s="2"/>
      <c r="C54" s="2"/>
      <c r="D54" s="2"/>
      <c r="E54" s="2"/>
      <c r="F54" s="2"/>
      <c r="G54" s="4"/>
      <c r="H54" s="4"/>
      <c r="I54" s="4"/>
      <c r="J54" s="11">
        <f>IF(G54&lt;&gt;0,H54/G54,100)</f>
        <v>100</v>
      </c>
    </row>
    <row r="55" spans="1:10" ht="18.75" hidden="1">
      <c r="A55" s="2"/>
      <c r="B55" s="2"/>
      <c r="C55" s="2"/>
      <c r="D55" s="2"/>
      <c r="E55" s="2"/>
      <c r="F55" s="2"/>
      <c r="G55" s="4"/>
      <c r="H55" s="4"/>
      <c r="I55" s="4"/>
      <c r="J55" s="11">
        <f>IF(G55&lt;&gt;0,H55/G55,100)</f>
        <v>100</v>
      </c>
    </row>
    <row r="56" spans="1:10" ht="18.75" hidden="1">
      <c r="A56" s="2"/>
      <c r="B56" s="2"/>
      <c r="C56" s="2"/>
      <c r="D56" s="2"/>
      <c r="E56" s="2"/>
      <c r="F56" s="2"/>
      <c r="G56" s="4"/>
      <c r="H56" s="4"/>
      <c r="I56" s="4"/>
      <c r="J56" s="11">
        <f>IF(G56&lt;&gt;0,H56/G56,100)</f>
        <v>100</v>
      </c>
    </row>
    <row r="57" spans="1:10" ht="27.75" customHeight="1">
      <c r="A57" s="8" t="s">
        <v>25</v>
      </c>
      <c r="B57" s="8"/>
      <c r="C57" s="8"/>
      <c r="D57" s="8"/>
      <c r="E57" s="8"/>
      <c r="F57" s="8"/>
      <c r="G57" s="9">
        <f>SUBTOTAL(9,G12:G56)</f>
        <v>14335750</v>
      </c>
      <c r="H57" s="9">
        <f>SUBTOTAL(9,H12:H56)</f>
        <v>14121289</v>
      </c>
      <c r="I57" s="9">
        <f>H57-G57</f>
        <v>-214461</v>
      </c>
      <c r="J57" s="27">
        <f>IF(G57&lt;&gt;0,(H57*100/G57)-100,0)</f>
        <v>-1.4959873044661123</v>
      </c>
    </row>
    <row r="58" spans="1:10" ht="14.25">
      <c r="A58" s="2"/>
      <c r="B58" s="2"/>
      <c r="C58" s="2"/>
      <c r="D58" s="2"/>
      <c r="E58" s="2"/>
      <c r="F58" s="2"/>
      <c r="G58" s="2"/>
      <c r="H58" s="2"/>
      <c r="I58" s="2"/>
      <c r="J58" s="2"/>
    </row>
    <row r="60" ht="14.25">
      <c r="I60" s="37"/>
    </row>
  </sheetData>
  <sheetProtection/>
  <mergeCells count="4">
    <mergeCell ref="A4:J4"/>
    <mergeCell ref="A3:J3"/>
    <mergeCell ref="B6:D6"/>
    <mergeCell ref="B7:D7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2018-05-24T10:59:14Z</cp:lastPrinted>
  <dcterms:created xsi:type="dcterms:W3CDTF">2014-09-10T12:00:17Z</dcterms:created>
  <dcterms:modified xsi:type="dcterms:W3CDTF">2018-07-16T11:30:13Z</dcterms:modified>
  <cp:category/>
  <cp:version/>
  <cp:contentType/>
  <cp:contentStatus/>
</cp:coreProperties>
</file>